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vdelning\Jordbruk- och analysavdelningen\Landsbygdsnätverket\Styrgruppen\Styrgruppsmöten\2024\241119-20\Webben\"/>
    </mc:Choice>
  </mc:AlternateContent>
  <xr:revisionPtr revIDLastSave="0" documentId="8_{8ECD01D4-F8FF-4E71-9FFF-CED128145971}" xr6:coauthVersionLast="36" xr6:coauthVersionMax="36" xr10:uidLastSave="{00000000-0000-0000-0000-000000000000}"/>
  <bookViews>
    <workbookView xWindow="0" yWindow="0" windowWidth="19200" windowHeight="7950" xr2:uid="{83ECABAC-B988-4439-8980-09BE0D285B74}"/>
  </bookViews>
  <sheets>
    <sheet name="Ekonomisk lägesrapport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7" l="1"/>
  <c r="K30" i="7" s="1"/>
  <c r="H29" i="7"/>
  <c r="G29" i="7"/>
  <c r="F29" i="7"/>
  <c r="D29" i="7"/>
  <c r="C29" i="7"/>
  <c r="B29" i="7"/>
  <c r="J29" i="7" s="1"/>
  <c r="J28" i="7"/>
  <c r="I28" i="7"/>
  <c r="K28" i="7" s="1"/>
  <c r="J27" i="7"/>
  <c r="I27" i="7"/>
  <c r="E27" i="7"/>
  <c r="J26" i="7"/>
  <c r="I26" i="7"/>
  <c r="K26" i="7" s="1"/>
  <c r="L26" i="7" s="1"/>
  <c r="J25" i="7"/>
  <c r="I25" i="7"/>
  <c r="K25" i="7" s="1"/>
  <c r="L25" i="7" s="1"/>
  <c r="J24" i="7"/>
  <c r="I24" i="7"/>
  <c r="K24" i="7" s="1"/>
  <c r="J23" i="7"/>
  <c r="I23" i="7"/>
  <c r="K23" i="7" s="1"/>
  <c r="L23" i="7" s="1"/>
  <c r="J22" i="7"/>
  <c r="I22" i="7"/>
  <c r="K22" i="7" s="1"/>
  <c r="L22" i="7" s="1"/>
  <c r="J21" i="7"/>
  <c r="I21" i="7"/>
  <c r="I20" i="7"/>
  <c r="K20" i="7" s="1"/>
  <c r="I19" i="7"/>
  <c r="K19" i="7" s="1"/>
  <c r="H18" i="7"/>
  <c r="G18" i="7"/>
  <c r="F18" i="7"/>
  <c r="D18" i="7"/>
  <c r="C18" i="7"/>
  <c r="B18" i="7"/>
  <c r="J18" i="7" s="1"/>
  <c r="J17" i="7"/>
  <c r="I17" i="7"/>
  <c r="K17" i="7" s="1"/>
  <c r="L17" i="7" s="1"/>
  <c r="J15" i="7"/>
  <c r="I15" i="7"/>
  <c r="I18" i="7" s="1"/>
  <c r="E15" i="7"/>
  <c r="E18" i="7" s="1"/>
  <c r="I14" i="7"/>
  <c r="K14" i="7" s="1"/>
  <c r="I13" i="7"/>
  <c r="K13" i="7" s="1"/>
  <c r="H12" i="7"/>
  <c r="I12" i="7" s="1"/>
  <c r="G12" i="7"/>
  <c r="F12" i="7"/>
  <c r="F31" i="7" s="1"/>
  <c r="D12" i="7"/>
  <c r="B12" i="7"/>
  <c r="J11" i="7"/>
  <c r="I11" i="7"/>
  <c r="E11" i="7"/>
  <c r="J10" i="7"/>
  <c r="I10" i="7"/>
  <c r="E10" i="7"/>
  <c r="J9" i="7"/>
  <c r="I9" i="7"/>
  <c r="E9" i="7"/>
  <c r="I8" i="7"/>
  <c r="E8" i="7"/>
  <c r="I7" i="7"/>
  <c r="K7" i="7" s="1"/>
  <c r="J6" i="7"/>
  <c r="I6" i="7"/>
  <c r="K6" i="7" s="1"/>
  <c r="L6" i="7" s="1"/>
  <c r="C6" i="7"/>
  <c r="C12" i="7" s="1"/>
  <c r="J5" i="7"/>
  <c r="I5" i="7"/>
  <c r="E5" i="7"/>
  <c r="B31" i="7" l="1"/>
  <c r="C31" i="7"/>
  <c r="G31" i="7"/>
  <c r="K10" i="7"/>
  <c r="L10" i="7" s="1"/>
  <c r="K8" i="7"/>
  <c r="K9" i="7"/>
  <c r="L9" i="7" s="1"/>
  <c r="K5" i="7"/>
  <c r="L5" i="7" s="1"/>
  <c r="D31" i="7"/>
  <c r="H31" i="7"/>
  <c r="K27" i="7"/>
  <c r="L27" i="7" s="1"/>
  <c r="L24" i="7"/>
  <c r="K11" i="7"/>
  <c r="L11" i="7" s="1"/>
  <c r="L28" i="7"/>
  <c r="E29" i="7"/>
  <c r="I29" i="7"/>
  <c r="K15" i="7"/>
  <c r="L15" i="7" s="1"/>
  <c r="K18" i="7"/>
  <c r="L18" i="7" s="1"/>
  <c r="J12" i="7"/>
  <c r="J31" i="7" s="1"/>
  <c r="K21" i="7"/>
  <c r="L21" i="7" s="1"/>
  <c r="E12" i="7"/>
  <c r="K29" i="7" l="1"/>
  <c r="L29" i="7" s="1"/>
  <c r="I31" i="7"/>
  <c r="K12" i="7"/>
  <c r="L12" i="7" s="1"/>
  <c r="E31" i="7"/>
  <c r="K31" i="7" l="1"/>
  <c r="L31" i="7" s="1"/>
</calcChain>
</file>

<file path=xl/sharedStrings.xml><?xml version="1.0" encoding="utf-8"?>
<sst xmlns="http://schemas.openxmlformats.org/spreadsheetml/2006/main" count="43" uniqueCount="42">
  <si>
    <t>Hållbara livsmedelssystem</t>
  </si>
  <si>
    <t>Summa</t>
  </si>
  <si>
    <t>Hållbara gröna näringar (attraktionskraft, produktion samt samspelet miljö och klimat)</t>
  </si>
  <si>
    <t>MATtanken</t>
  </si>
  <si>
    <t>Gröna Kluster</t>
  </si>
  <si>
    <t>Hållbara blå näringar</t>
  </si>
  <si>
    <t>Totalt hållbara livsmedelssystem</t>
  </si>
  <si>
    <t>Landsbygdsutveckling genom Leader</t>
  </si>
  <si>
    <t>Leader</t>
  </si>
  <si>
    <t xml:space="preserve">Stärkt landsbygdsperspektiv </t>
  </si>
  <si>
    <t>Totalt landsbygdsutveckling genom Leader</t>
  </si>
  <si>
    <t>Verksamhetsövergripande</t>
  </si>
  <si>
    <t>Landsbygdsriksdagen, Landsbygdsveckan, Rural Pact</t>
  </si>
  <si>
    <t>Ung inkludering</t>
  </si>
  <si>
    <t>Internationellt samarbete</t>
  </si>
  <si>
    <t>Kommunikation</t>
  </si>
  <si>
    <t>Administration och ledning</t>
  </si>
  <si>
    <t>Styrgruppen</t>
  </si>
  <si>
    <t>Totalt verksamhetsövergripande</t>
  </si>
  <si>
    <t>Budget totalt</t>
  </si>
  <si>
    <t>Utfall totalt</t>
  </si>
  <si>
    <r>
      <t xml:space="preserve">Andel utfall </t>
    </r>
    <r>
      <rPr>
        <i/>
        <sz val="10"/>
        <color theme="1"/>
        <rFont val="Garamond"/>
        <family val="1"/>
      </rPr>
      <t>(66% om linjärt)</t>
    </r>
  </si>
  <si>
    <t>Bistå förvaltningen</t>
  </si>
  <si>
    <t>Eftersläp utmaningsdrivna</t>
  </si>
  <si>
    <t>Utfall Personal-kostnader 2023</t>
  </si>
  <si>
    <t>Budget Personal-kostnader 2023-2024</t>
  </si>
  <si>
    <t>Projekt</t>
  </si>
  <si>
    <t>Modern AKIS</t>
  </si>
  <si>
    <t xml:space="preserve">Utfall Personalkostnader 2023-2024 </t>
  </si>
  <si>
    <t>Budget Övriga kostnader</t>
  </si>
  <si>
    <t>Utfall Övriga kostnader 2023</t>
  </si>
  <si>
    <t>Utfall Övriga kostnader 2024</t>
  </si>
  <si>
    <t>Utfall Övriga kostnader 2023-2024</t>
  </si>
  <si>
    <t xml:space="preserve">AKIS inkl support </t>
  </si>
  <si>
    <t>Ekonomisk lägesrapport till styrgrupp</t>
  </si>
  <si>
    <t>Utfall Personal-kostnader 2024 jan-okt</t>
  </si>
  <si>
    <t>Kommentar</t>
  </si>
  <si>
    <t xml:space="preserve">Personalminskning sep-nov. </t>
  </si>
  <si>
    <t xml:space="preserve">Behöver ev. utöka till fler konsulter. </t>
  </si>
  <si>
    <t xml:space="preserve">Resterande medel Landsbygdsveckan. </t>
  </si>
  <si>
    <t xml:space="preserve">Kostnad inkom i september. </t>
  </si>
  <si>
    <t>Per 2024-11-12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</si>
</sst>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i/>
      <sz val="10"/>
      <color theme="1"/>
      <name val="Garamond"/>
      <family val="1"/>
    </font>
    <font>
      <b/>
      <sz val="18"/>
      <color theme="1"/>
      <name val="Calibri"/>
      <family val="2"/>
      <scheme val="minor"/>
    </font>
    <font>
      <b/>
      <i/>
      <sz val="11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3" fontId="2" fillId="3" borderId="0" xfId="0" applyNumberFormat="1" applyFont="1" applyFill="1"/>
    <xf numFmtId="9" fontId="3" fillId="5" borderId="0" xfId="1" applyFont="1" applyFill="1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3" fontId="3" fillId="0" borderId="0" xfId="0" applyNumberFormat="1" applyFont="1"/>
    <xf numFmtId="3" fontId="3" fillId="3" borderId="0" xfId="0" applyNumberFormat="1" applyFont="1" applyFill="1"/>
    <xf numFmtId="3" fontId="3" fillId="4" borderId="0" xfId="0" applyNumberFormat="1" applyFont="1" applyFill="1"/>
    <xf numFmtId="3" fontId="3" fillId="0" borderId="0" xfId="0" applyNumberFormat="1" applyFont="1" applyFill="1"/>
    <xf numFmtId="3" fontId="2" fillId="0" borderId="0" xfId="0" applyNumberFormat="1" applyFont="1"/>
    <xf numFmtId="3" fontId="2" fillId="0" borderId="0" xfId="0" applyNumberFormat="1" applyFont="1" applyFill="1"/>
    <xf numFmtId="3" fontId="2" fillId="2" borderId="0" xfId="0" applyNumberFormat="1" applyFont="1" applyFill="1"/>
    <xf numFmtId="0" fontId="2" fillId="2" borderId="0" xfId="0" applyFont="1" applyFill="1" applyAlignment="1">
      <alignment vertical="top" wrapText="1"/>
    </xf>
    <xf numFmtId="0" fontId="3" fillId="3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3" fillId="4" borderId="0" xfId="0" applyFont="1" applyFill="1" applyAlignment="1">
      <alignment wrapText="1"/>
    </xf>
    <xf numFmtId="3" fontId="2" fillId="4" borderId="0" xfId="0" applyNumberFormat="1" applyFont="1" applyFill="1"/>
    <xf numFmtId="0" fontId="4" fillId="0" borderId="0" xfId="0" applyFont="1"/>
    <xf numFmtId="9" fontId="2" fillId="2" borderId="0" xfId="1" applyFont="1" applyFill="1"/>
    <xf numFmtId="0" fontId="4" fillId="0" borderId="0" xfId="0" applyFont="1" applyFill="1" applyAlignment="1">
      <alignment wrapText="1"/>
    </xf>
    <xf numFmtId="0" fontId="5" fillId="0" borderId="0" xfId="0" applyFont="1" applyAlignment="1"/>
    <xf numFmtId="0" fontId="0" fillId="0" borderId="0" xfId="0" applyAlignment="1"/>
    <xf numFmtId="3" fontId="0" fillId="0" borderId="0" xfId="0" applyNumberFormat="1"/>
    <xf numFmtId="0" fontId="0" fillId="6" borderId="0" xfId="0" applyFill="1"/>
    <xf numFmtId="0" fontId="3" fillId="6" borderId="0" xfId="0" applyFont="1" applyFill="1"/>
    <xf numFmtId="0" fontId="6" fillId="2" borderId="0" xfId="0" applyFont="1" applyFill="1" applyAlignment="1">
      <alignment vertical="top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1B9C7-40A5-4645-905D-89A9834291DF}">
  <dimension ref="A1:O31"/>
  <sheetViews>
    <sheetView tabSelected="1" workbookViewId="0">
      <selection activeCell="T6" sqref="T6"/>
    </sheetView>
  </sheetViews>
  <sheetFormatPr defaultRowHeight="14.5" x14ac:dyDescent="0.35"/>
  <cols>
    <col min="1" max="1" width="36.54296875" customWidth="1"/>
    <col min="3" max="4" width="8.7265625" hidden="1" customWidth="1"/>
    <col min="6" max="6" width="0" hidden="1" customWidth="1"/>
    <col min="7" max="8" width="8.7265625" hidden="1" customWidth="1"/>
    <col min="9" max="9" width="0" hidden="1" customWidth="1"/>
    <col min="13" max="13" width="35.453125" customWidth="1"/>
  </cols>
  <sheetData>
    <row r="1" spans="1:14" ht="23.5" x14ac:dyDescent="0.55000000000000004">
      <c r="A1" s="26" t="s">
        <v>34</v>
      </c>
      <c r="B1" s="27"/>
      <c r="C1" s="27"/>
      <c r="D1" s="27"/>
      <c r="E1" s="27"/>
      <c r="F1" s="27"/>
    </row>
    <row r="3" spans="1:14" ht="65" x14ac:dyDescent="0.35">
      <c r="A3" s="31" t="s">
        <v>41</v>
      </c>
      <c r="B3" s="17" t="s">
        <v>25</v>
      </c>
      <c r="C3" s="17" t="s">
        <v>24</v>
      </c>
      <c r="D3" s="17" t="s">
        <v>35</v>
      </c>
      <c r="E3" s="17" t="s">
        <v>28</v>
      </c>
      <c r="F3" s="17" t="s">
        <v>29</v>
      </c>
      <c r="G3" s="17" t="s">
        <v>30</v>
      </c>
      <c r="H3" s="17" t="s">
        <v>31</v>
      </c>
      <c r="I3" s="17" t="s">
        <v>32</v>
      </c>
      <c r="J3" s="17" t="s">
        <v>19</v>
      </c>
      <c r="K3" s="17" t="s">
        <v>20</v>
      </c>
      <c r="L3" s="17" t="s">
        <v>21</v>
      </c>
      <c r="M3" s="17" t="s">
        <v>36</v>
      </c>
    </row>
    <row r="4" spans="1:14" x14ac:dyDescent="0.35">
      <c r="A4" s="5" t="s">
        <v>0</v>
      </c>
      <c r="B4" s="18"/>
      <c r="C4" s="3"/>
      <c r="D4" s="3"/>
      <c r="E4" s="21"/>
      <c r="F4" s="18"/>
      <c r="G4" s="4"/>
      <c r="H4" s="4"/>
      <c r="I4" s="21"/>
      <c r="J4" s="18"/>
      <c r="K4" s="19"/>
      <c r="L4" s="20"/>
      <c r="M4" s="29"/>
    </row>
    <row r="5" spans="1:14" x14ac:dyDescent="0.35">
      <c r="A5" s="4" t="s">
        <v>33</v>
      </c>
      <c r="B5" s="11">
        <v>2250</v>
      </c>
      <c r="C5" s="10">
        <v>771</v>
      </c>
      <c r="D5" s="10">
        <v>1126</v>
      </c>
      <c r="E5" s="12">
        <f>SUM(C5:D5)</f>
        <v>1897</v>
      </c>
      <c r="F5" s="11">
        <v>1850</v>
      </c>
      <c r="G5" s="10">
        <v>1224</v>
      </c>
      <c r="H5" s="10">
        <v>684</v>
      </c>
      <c r="I5" s="12">
        <f>SUM(G5:H5)</f>
        <v>1908</v>
      </c>
      <c r="J5" s="11">
        <f>B5+F5</f>
        <v>4100</v>
      </c>
      <c r="K5" s="12">
        <f t="shared" ref="K5:K31" si="0">E5+I5</f>
        <v>3805</v>
      </c>
      <c r="L5" s="7">
        <f>K5/J5</f>
        <v>0.92804878048780493</v>
      </c>
      <c r="M5" s="29"/>
      <c r="N5" s="28"/>
    </row>
    <row r="6" spans="1:14" x14ac:dyDescent="0.35">
      <c r="A6" s="3" t="s">
        <v>2</v>
      </c>
      <c r="B6" s="11">
        <v>2400</v>
      </c>
      <c r="C6" s="10">
        <f>653+67</f>
        <v>720</v>
      </c>
      <c r="D6" s="10">
        <v>1128</v>
      </c>
      <c r="E6" s="12">
        <v>1551</v>
      </c>
      <c r="F6" s="11">
        <v>1300</v>
      </c>
      <c r="G6" s="13">
        <v>211</v>
      </c>
      <c r="H6" s="13">
        <v>171</v>
      </c>
      <c r="I6" s="12">
        <f t="shared" ref="I6:I30" si="1">SUM(G6:H6)</f>
        <v>382</v>
      </c>
      <c r="J6" s="11">
        <f>B6+F6</f>
        <v>3700</v>
      </c>
      <c r="K6" s="12">
        <f t="shared" si="0"/>
        <v>1933</v>
      </c>
      <c r="L6" s="7">
        <f t="shared" ref="L6:L31" si="2">K6/J6</f>
        <v>0.52243243243243243</v>
      </c>
      <c r="M6" s="30" t="s">
        <v>37</v>
      </c>
      <c r="N6" s="28"/>
    </row>
    <row r="7" spans="1:14" x14ac:dyDescent="0.35">
      <c r="A7" s="23" t="s">
        <v>26</v>
      </c>
      <c r="B7" s="11"/>
      <c r="C7" s="13"/>
      <c r="D7" s="13"/>
      <c r="E7" s="12"/>
      <c r="F7" s="11"/>
      <c r="G7" s="13"/>
      <c r="H7" s="13"/>
      <c r="I7" s="12">
        <f t="shared" si="1"/>
        <v>0</v>
      </c>
      <c r="J7" s="11"/>
      <c r="K7" s="12">
        <f t="shared" si="0"/>
        <v>0</v>
      </c>
      <c r="L7" s="7"/>
      <c r="M7" s="29"/>
      <c r="N7" s="28"/>
    </row>
    <row r="8" spans="1:14" x14ac:dyDescent="0.35">
      <c r="A8" s="3" t="s">
        <v>27</v>
      </c>
      <c r="B8" s="11"/>
      <c r="C8" s="13">
        <v>157</v>
      </c>
      <c r="D8" s="13">
        <v>224</v>
      </c>
      <c r="E8" s="12">
        <f>SUM(C8:D8)</f>
        <v>381</v>
      </c>
      <c r="F8" s="11"/>
      <c r="G8" s="13">
        <v>28</v>
      </c>
      <c r="H8" s="13">
        <v>65</v>
      </c>
      <c r="I8" s="12">
        <f t="shared" si="1"/>
        <v>93</v>
      </c>
      <c r="J8" s="11"/>
      <c r="K8" s="12">
        <f t="shared" si="0"/>
        <v>474</v>
      </c>
      <c r="L8" s="7"/>
      <c r="M8" s="29"/>
      <c r="N8" s="28"/>
    </row>
    <row r="9" spans="1:14" x14ac:dyDescent="0.35">
      <c r="A9" s="3" t="s">
        <v>3</v>
      </c>
      <c r="B9" s="11">
        <v>6600</v>
      </c>
      <c r="C9" s="10">
        <v>1860</v>
      </c>
      <c r="D9" s="10">
        <v>2690</v>
      </c>
      <c r="E9" s="12">
        <f>SUM(C9:D9)</f>
        <v>4550</v>
      </c>
      <c r="F9" s="11">
        <v>800</v>
      </c>
      <c r="G9" s="10">
        <v>97</v>
      </c>
      <c r="H9" s="10">
        <v>27</v>
      </c>
      <c r="I9" s="12">
        <f t="shared" si="1"/>
        <v>124</v>
      </c>
      <c r="J9" s="11">
        <f>B9+F9</f>
        <v>7400</v>
      </c>
      <c r="K9" s="12">
        <f t="shared" si="0"/>
        <v>4674</v>
      </c>
      <c r="L9" s="7">
        <f t="shared" si="2"/>
        <v>0.63162162162162161</v>
      </c>
      <c r="M9" s="29"/>
      <c r="N9" s="28"/>
    </row>
    <row r="10" spans="1:14" x14ac:dyDescent="0.35">
      <c r="A10" s="3" t="s">
        <v>4</v>
      </c>
      <c r="B10" s="11">
        <v>900</v>
      </c>
      <c r="C10" s="10">
        <v>447</v>
      </c>
      <c r="D10" s="10">
        <v>258</v>
      </c>
      <c r="E10" s="12">
        <f>SUM(C10:D10)</f>
        <v>705</v>
      </c>
      <c r="F10" s="11">
        <v>3400</v>
      </c>
      <c r="G10" s="10">
        <v>687</v>
      </c>
      <c r="H10" s="10">
        <v>948</v>
      </c>
      <c r="I10" s="12">
        <f t="shared" si="1"/>
        <v>1635</v>
      </c>
      <c r="J10" s="11">
        <f>B10+F10</f>
        <v>4300</v>
      </c>
      <c r="K10" s="12">
        <f t="shared" si="0"/>
        <v>2340</v>
      </c>
      <c r="L10" s="7">
        <f t="shared" si="2"/>
        <v>0.54418604651162794</v>
      </c>
      <c r="M10" s="29"/>
      <c r="N10" s="28"/>
    </row>
    <row r="11" spans="1:14" x14ac:dyDescent="0.35">
      <c r="A11" s="3" t="s">
        <v>5</v>
      </c>
      <c r="B11" s="11">
        <v>1200</v>
      </c>
      <c r="C11" s="10">
        <v>497</v>
      </c>
      <c r="D11" s="13">
        <v>627</v>
      </c>
      <c r="E11" s="12">
        <f>SUM(C11:D11)</f>
        <v>1124</v>
      </c>
      <c r="F11" s="11">
        <v>7050</v>
      </c>
      <c r="G11" s="13">
        <v>1366</v>
      </c>
      <c r="H11" s="13">
        <v>1383</v>
      </c>
      <c r="I11" s="12">
        <f t="shared" si="1"/>
        <v>2749</v>
      </c>
      <c r="J11" s="11">
        <f>B11+F11</f>
        <v>8250</v>
      </c>
      <c r="K11" s="12">
        <f t="shared" si="0"/>
        <v>3873</v>
      </c>
      <c r="L11" s="7">
        <f t="shared" si="2"/>
        <v>0.46945454545454546</v>
      </c>
      <c r="M11" s="30" t="s">
        <v>38</v>
      </c>
      <c r="N11" s="28"/>
    </row>
    <row r="12" spans="1:14" x14ac:dyDescent="0.35">
      <c r="A12" s="2" t="s">
        <v>6</v>
      </c>
      <c r="B12" s="6">
        <f t="shared" ref="B12:E12" si="3">SUM(B5:B11)</f>
        <v>13350</v>
      </c>
      <c r="C12" s="14">
        <f t="shared" si="3"/>
        <v>4452</v>
      </c>
      <c r="D12" s="14">
        <f t="shared" si="3"/>
        <v>6053</v>
      </c>
      <c r="E12" s="22">
        <f t="shared" si="3"/>
        <v>10208</v>
      </c>
      <c r="F12" s="6">
        <f>SUM(F5:F11)</f>
        <v>14400</v>
      </c>
      <c r="G12" s="14">
        <f>SUM(G5:G11)</f>
        <v>3613</v>
      </c>
      <c r="H12" s="14">
        <f>SUM(H5:H11)</f>
        <v>3278</v>
      </c>
      <c r="I12" s="22">
        <f t="shared" si="1"/>
        <v>6891</v>
      </c>
      <c r="J12" s="6">
        <f>B12+F12</f>
        <v>27750</v>
      </c>
      <c r="K12" s="22">
        <f t="shared" si="0"/>
        <v>17099</v>
      </c>
      <c r="L12" s="7">
        <f t="shared" si="2"/>
        <v>0.61618018018018017</v>
      </c>
      <c r="M12" s="29"/>
    </row>
    <row r="13" spans="1:14" x14ac:dyDescent="0.35">
      <c r="A13" s="4"/>
      <c r="B13" s="11"/>
      <c r="C13" s="10"/>
      <c r="D13" s="10"/>
      <c r="E13" s="12"/>
      <c r="F13" s="11"/>
      <c r="G13" s="10"/>
      <c r="H13" s="10"/>
      <c r="I13" s="12">
        <f t="shared" si="1"/>
        <v>0</v>
      </c>
      <c r="J13" s="11"/>
      <c r="K13" s="12">
        <f t="shared" si="0"/>
        <v>0</v>
      </c>
      <c r="L13" s="7"/>
      <c r="M13" s="29"/>
    </row>
    <row r="14" spans="1:14" x14ac:dyDescent="0.35">
      <c r="A14" s="8" t="s">
        <v>7</v>
      </c>
      <c r="B14" s="11"/>
      <c r="C14" s="13"/>
      <c r="D14" s="13"/>
      <c r="E14" s="12"/>
      <c r="F14" s="11"/>
      <c r="G14" s="13"/>
      <c r="H14" s="13"/>
      <c r="I14" s="12">
        <f t="shared" si="1"/>
        <v>0</v>
      </c>
      <c r="J14" s="11"/>
      <c r="K14" s="12">
        <f t="shared" si="0"/>
        <v>0</v>
      </c>
      <c r="L14" s="7"/>
      <c r="M14" s="29"/>
    </row>
    <row r="15" spans="1:14" x14ac:dyDescent="0.35">
      <c r="A15" s="9" t="s">
        <v>8</v>
      </c>
      <c r="B15" s="11">
        <v>1000</v>
      </c>
      <c r="C15" s="13">
        <v>460</v>
      </c>
      <c r="D15" s="13">
        <v>470</v>
      </c>
      <c r="E15" s="12">
        <f>SUM(C15:D15)</f>
        <v>930</v>
      </c>
      <c r="F15" s="11">
        <v>1400</v>
      </c>
      <c r="G15" s="13">
        <v>468</v>
      </c>
      <c r="H15" s="13">
        <v>164</v>
      </c>
      <c r="I15" s="12">
        <f t="shared" si="1"/>
        <v>632</v>
      </c>
      <c r="J15" s="11">
        <f>B15+F15</f>
        <v>2400</v>
      </c>
      <c r="K15" s="12">
        <f t="shared" si="0"/>
        <v>1562</v>
      </c>
      <c r="L15" s="7">
        <f t="shared" si="2"/>
        <v>0.65083333333333337</v>
      </c>
      <c r="M15" s="29"/>
    </row>
    <row r="16" spans="1:14" x14ac:dyDescent="0.35">
      <c r="A16" s="25" t="s">
        <v>26</v>
      </c>
      <c r="B16" s="11"/>
      <c r="C16" s="13"/>
      <c r="D16" s="13"/>
      <c r="E16" s="12"/>
      <c r="F16" s="11"/>
      <c r="G16" s="13"/>
      <c r="H16" s="13"/>
      <c r="I16" s="12"/>
      <c r="J16" s="11"/>
      <c r="K16" s="12"/>
      <c r="L16" s="7"/>
      <c r="M16" s="29"/>
    </row>
    <row r="17" spans="1:15" x14ac:dyDescent="0.35">
      <c r="A17" s="9" t="s">
        <v>9</v>
      </c>
      <c r="B17" s="11"/>
      <c r="E17" s="12"/>
      <c r="F17" s="11">
        <v>150</v>
      </c>
      <c r="G17" s="13"/>
      <c r="H17" s="13">
        <v>21</v>
      </c>
      <c r="I17" s="12">
        <f t="shared" si="1"/>
        <v>21</v>
      </c>
      <c r="J17" s="11">
        <f>B17+F17</f>
        <v>150</v>
      </c>
      <c r="K17" s="12">
        <f t="shared" si="0"/>
        <v>21</v>
      </c>
      <c r="L17" s="7">
        <f t="shared" si="2"/>
        <v>0.14000000000000001</v>
      </c>
      <c r="M17" s="29"/>
    </row>
    <row r="18" spans="1:15" x14ac:dyDescent="0.35">
      <c r="A18" s="8" t="s">
        <v>10</v>
      </c>
      <c r="B18" s="6">
        <f>SUM(B15:B17)</f>
        <v>1000</v>
      </c>
      <c r="C18" s="15">
        <f>SUM(C15:C15)</f>
        <v>460</v>
      </c>
      <c r="D18" s="15">
        <f t="shared" ref="D18:I18" si="4">SUM(D15:D17)</f>
        <v>470</v>
      </c>
      <c r="E18" s="22">
        <f t="shared" si="4"/>
        <v>930</v>
      </c>
      <c r="F18" s="6">
        <f t="shared" si="4"/>
        <v>1550</v>
      </c>
      <c r="G18" s="15">
        <f t="shared" si="4"/>
        <v>468</v>
      </c>
      <c r="H18" s="15">
        <f t="shared" si="4"/>
        <v>185</v>
      </c>
      <c r="I18" s="22">
        <f t="shared" si="4"/>
        <v>653</v>
      </c>
      <c r="J18" s="6">
        <f>B18+F18</f>
        <v>2550</v>
      </c>
      <c r="K18" s="22">
        <f t="shared" si="0"/>
        <v>1583</v>
      </c>
      <c r="L18" s="7">
        <f t="shared" si="2"/>
        <v>0.62078431372549014</v>
      </c>
      <c r="M18" s="29"/>
    </row>
    <row r="19" spans="1:15" x14ac:dyDescent="0.35">
      <c r="A19" s="9"/>
      <c r="B19" s="11"/>
      <c r="C19" s="13"/>
      <c r="D19" s="13"/>
      <c r="E19" s="12"/>
      <c r="F19" s="11"/>
      <c r="G19" s="13"/>
      <c r="H19" s="13"/>
      <c r="I19" s="12">
        <f t="shared" si="1"/>
        <v>0</v>
      </c>
      <c r="J19" s="11"/>
      <c r="K19" s="12">
        <f t="shared" si="0"/>
        <v>0</v>
      </c>
      <c r="L19" s="7"/>
      <c r="M19" s="29"/>
    </row>
    <row r="20" spans="1:15" x14ac:dyDescent="0.35">
      <c r="A20" s="8" t="s">
        <v>11</v>
      </c>
      <c r="B20" s="11"/>
      <c r="C20" s="13"/>
      <c r="D20" s="13"/>
      <c r="E20" s="12"/>
      <c r="F20" s="11"/>
      <c r="G20" s="13"/>
      <c r="H20" s="13"/>
      <c r="I20" s="12">
        <f t="shared" si="1"/>
        <v>0</v>
      </c>
      <c r="J20" s="11"/>
      <c r="K20" s="12">
        <f t="shared" si="0"/>
        <v>0</v>
      </c>
      <c r="L20" s="7"/>
      <c r="M20" s="29"/>
    </row>
    <row r="21" spans="1:15" x14ac:dyDescent="0.35">
      <c r="A21" s="9" t="s">
        <v>22</v>
      </c>
      <c r="B21" s="11"/>
      <c r="C21" s="13"/>
      <c r="D21" s="13"/>
      <c r="E21" s="12"/>
      <c r="F21" s="11">
        <v>100</v>
      </c>
      <c r="G21" s="13">
        <v>23</v>
      </c>
      <c r="H21" s="13">
        <v>4</v>
      </c>
      <c r="I21" s="12">
        <f t="shared" si="1"/>
        <v>27</v>
      </c>
      <c r="J21" s="11">
        <f t="shared" ref="J21:J29" si="5">B21+F21</f>
        <v>100</v>
      </c>
      <c r="K21" s="12">
        <f t="shared" si="0"/>
        <v>27</v>
      </c>
      <c r="L21" s="7">
        <f t="shared" si="2"/>
        <v>0.27</v>
      </c>
      <c r="M21" s="29"/>
    </row>
    <row r="22" spans="1:15" ht="26.5" x14ac:dyDescent="0.35">
      <c r="A22" s="9" t="s">
        <v>12</v>
      </c>
      <c r="B22" s="11"/>
      <c r="C22" s="13"/>
      <c r="D22" s="13"/>
      <c r="E22" s="12"/>
      <c r="F22" s="11">
        <v>550</v>
      </c>
      <c r="G22" s="13">
        <v>245</v>
      </c>
      <c r="H22" s="13">
        <v>212</v>
      </c>
      <c r="I22" s="12">
        <f t="shared" si="1"/>
        <v>457</v>
      </c>
      <c r="J22" s="11">
        <f t="shared" si="5"/>
        <v>550</v>
      </c>
      <c r="K22" s="12">
        <f t="shared" si="0"/>
        <v>457</v>
      </c>
      <c r="L22" s="7">
        <f t="shared" si="2"/>
        <v>0.83090909090909093</v>
      </c>
      <c r="M22" s="30" t="s">
        <v>39</v>
      </c>
    </row>
    <row r="23" spans="1:15" x14ac:dyDescent="0.35">
      <c r="A23" s="4" t="s">
        <v>13</v>
      </c>
      <c r="B23" s="11"/>
      <c r="C23" s="10"/>
      <c r="D23" s="10"/>
      <c r="E23" s="12"/>
      <c r="F23" s="11">
        <v>200</v>
      </c>
      <c r="G23" s="13">
        <v>97</v>
      </c>
      <c r="H23" s="13"/>
      <c r="I23" s="12">
        <f t="shared" si="1"/>
        <v>97</v>
      </c>
      <c r="J23" s="11">
        <f t="shared" si="5"/>
        <v>200</v>
      </c>
      <c r="K23" s="12">
        <f t="shared" si="0"/>
        <v>97</v>
      </c>
      <c r="L23" s="7">
        <f t="shared" si="2"/>
        <v>0.48499999999999999</v>
      </c>
      <c r="M23" s="29"/>
      <c r="O23" s="28"/>
    </row>
    <row r="24" spans="1:15" x14ac:dyDescent="0.35">
      <c r="A24" s="4" t="s">
        <v>14</v>
      </c>
      <c r="B24" s="11"/>
      <c r="C24" s="10"/>
      <c r="D24" s="10"/>
      <c r="E24" s="12"/>
      <c r="F24" s="11">
        <v>50</v>
      </c>
      <c r="G24" s="10">
        <v>0</v>
      </c>
      <c r="H24" s="13"/>
      <c r="I24" s="12">
        <f t="shared" si="1"/>
        <v>0</v>
      </c>
      <c r="J24" s="11">
        <f t="shared" si="5"/>
        <v>50</v>
      </c>
      <c r="K24" s="12">
        <f t="shared" si="0"/>
        <v>0</v>
      </c>
      <c r="L24" s="7">
        <f t="shared" si="2"/>
        <v>0</v>
      </c>
      <c r="M24" s="29"/>
    </row>
    <row r="25" spans="1:15" x14ac:dyDescent="0.35">
      <c r="A25" s="4" t="s">
        <v>15</v>
      </c>
      <c r="B25" s="11"/>
      <c r="C25" s="10"/>
      <c r="D25" s="10"/>
      <c r="E25" s="12"/>
      <c r="F25" s="11">
        <v>650</v>
      </c>
      <c r="G25" s="13">
        <v>353</v>
      </c>
      <c r="H25" s="13">
        <v>144</v>
      </c>
      <c r="I25" s="12">
        <f t="shared" si="1"/>
        <v>497</v>
      </c>
      <c r="J25" s="11">
        <f t="shared" si="5"/>
        <v>650</v>
      </c>
      <c r="K25" s="12">
        <f t="shared" si="0"/>
        <v>497</v>
      </c>
      <c r="L25" s="7">
        <f t="shared" si="2"/>
        <v>0.76461538461538459</v>
      </c>
      <c r="M25" s="29"/>
    </row>
    <row r="26" spans="1:15" x14ac:dyDescent="0.35">
      <c r="A26" s="4" t="s">
        <v>23</v>
      </c>
      <c r="B26" s="11"/>
      <c r="C26" s="10"/>
      <c r="D26" s="10"/>
      <c r="E26" s="12"/>
      <c r="F26" s="11">
        <v>400</v>
      </c>
      <c r="G26" s="10">
        <v>219</v>
      </c>
      <c r="H26" s="13">
        <v>35</v>
      </c>
      <c r="I26" s="12">
        <f t="shared" si="1"/>
        <v>254</v>
      </c>
      <c r="J26" s="11">
        <f t="shared" si="5"/>
        <v>400</v>
      </c>
      <c r="K26" s="12">
        <f t="shared" si="0"/>
        <v>254</v>
      </c>
      <c r="L26" s="7">
        <f t="shared" si="2"/>
        <v>0.63500000000000001</v>
      </c>
      <c r="M26" s="30" t="s">
        <v>40</v>
      </c>
    </row>
    <row r="27" spans="1:15" x14ac:dyDescent="0.35">
      <c r="A27" s="4" t="s">
        <v>16</v>
      </c>
      <c r="B27" s="11">
        <v>5700</v>
      </c>
      <c r="C27" s="10">
        <v>5294</v>
      </c>
      <c r="D27" s="10">
        <v>2103</v>
      </c>
      <c r="E27" s="12">
        <f>SUM(C27:D27)</f>
        <v>7397</v>
      </c>
      <c r="F27" s="11"/>
      <c r="G27" s="13"/>
      <c r="H27" s="13"/>
      <c r="I27" s="12">
        <f t="shared" si="1"/>
        <v>0</v>
      </c>
      <c r="J27" s="11">
        <f t="shared" si="5"/>
        <v>5700</v>
      </c>
      <c r="K27" s="12">
        <f t="shared" si="0"/>
        <v>7397</v>
      </c>
      <c r="L27" s="7">
        <f t="shared" si="2"/>
        <v>1.2977192982456141</v>
      </c>
      <c r="M27" s="29"/>
    </row>
    <row r="28" spans="1:15" x14ac:dyDescent="0.35">
      <c r="A28" s="4" t="s">
        <v>17</v>
      </c>
      <c r="B28" s="11"/>
      <c r="C28" s="13"/>
      <c r="D28" s="13"/>
      <c r="E28" s="12"/>
      <c r="F28" s="11">
        <v>350</v>
      </c>
      <c r="G28" s="13">
        <v>165</v>
      </c>
      <c r="H28" s="13">
        <v>59</v>
      </c>
      <c r="I28" s="12">
        <f t="shared" si="1"/>
        <v>224</v>
      </c>
      <c r="J28" s="11">
        <f t="shared" si="5"/>
        <v>350</v>
      </c>
      <c r="K28" s="12">
        <f t="shared" si="0"/>
        <v>224</v>
      </c>
      <c r="L28" s="7">
        <f t="shared" si="2"/>
        <v>0.64</v>
      </c>
      <c r="M28" s="29"/>
    </row>
    <row r="29" spans="1:15" x14ac:dyDescent="0.35">
      <c r="A29" s="5" t="s">
        <v>18</v>
      </c>
      <c r="B29" s="6">
        <f>SUM(B21:B28)</f>
        <v>5700</v>
      </c>
      <c r="C29" s="14">
        <f>SUM(C21:C28)</f>
        <v>5294</v>
      </c>
      <c r="D29" s="14">
        <f>SUM(D21:D28)</f>
        <v>2103</v>
      </c>
      <c r="E29" s="22">
        <f>SUM(E23:E28)</f>
        <v>7397</v>
      </c>
      <c r="F29" s="6">
        <f>SUM(F21:F28)</f>
        <v>2300</v>
      </c>
      <c r="G29" s="14">
        <f>SUM(G21:G28)</f>
        <v>1102</v>
      </c>
      <c r="H29" s="14">
        <f>SUM(H21:H28)</f>
        <v>454</v>
      </c>
      <c r="I29" s="22">
        <f>SUM(I21:I28)</f>
        <v>1556</v>
      </c>
      <c r="J29" s="6">
        <f t="shared" si="5"/>
        <v>8000</v>
      </c>
      <c r="K29" s="22">
        <f t="shared" si="0"/>
        <v>8953</v>
      </c>
      <c r="L29" s="7">
        <f t="shared" si="2"/>
        <v>1.1191249999999999</v>
      </c>
      <c r="M29" s="29"/>
    </row>
    <row r="30" spans="1:15" x14ac:dyDescent="0.35">
      <c r="A30" s="4"/>
      <c r="B30" s="11"/>
      <c r="C30" s="10"/>
      <c r="D30" s="10"/>
      <c r="E30" s="12"/>
      <c r="F30" s="11"/>
      <c r="G30" s="10"/>
      <c r="H30" s="10"/>
      <c r="I30" s="12">
        <f t="shared" si="1"/>
        <v>0</v>
      </c>
      <c r="J30" s="11"/>
      <c r="K30" s="12">
        <f t="shared" si="0"/>
        <v>0</v>
      </c>
      <c r="L30" s="7"/>
      <c r="M30" s="29"/>
    </row>
    <row r="31" spans="1:15" x14ac:dyDescent="0.35">
      <c r="A31" s="1" t="s">
        <v>1</v>
      </c>
      <c r="B31" s="16">
        <f>B12+B18+B29</f>
        <v>20050</v>
      </c>
      <c r="C31" s="16">
        <f>C12+C18+C29</f>
        <v>10206</v>
      </c>
      <c r="D31" s="16">
        <f>D12+D18+D29</f>
        <v>8626</v>
      </c>
      <c r="E31" s="16">
        <f>E12+E18+E29</f>
        <v>18535</v>
      </c>
      <c r="F31" s="16">
        <f>F12+F18+F29</f>
        <v>18250</v>
      </c>
      <c r="G31" s="16">
        <f>SUM(G5:G30)</f>
        <v>10366</v>
      </c>
      <c r="H31" s="16">
        <f>H12+H18+H29</f>
        <v>3917</v>
      </c>
      <c r="I31" s="16">
        <f>I12+I18+I29</f>
        <v>9100</v>
      </c>
      <c r="J31" s="16">
        <f>J12+J18+J29</f>
        <v>38300</v>
      </c>
      <c r="K31" s="16">
        <f t="shared" si="0"/>
        <v>27635</v>
      </c>
      <c r="L31" s="24">
        <f t="shared" si="2"/>
        <v>0.72154046997389032</v>
      </c>
      <c r="M31" s="29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Ekonomisk lägesrapport</vt:lpstr>
    </vt:vector>
  </TitlesOfParts>
  <Company>Jordbruksverket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Ulrika Holmgren</dc:creator>
  <cp:lastModifiedBy>Ulrika Holmgren</cp:lastModifiedBy>
  <dcterms:created xsi:type="dcterms:W3CDTF">2024-05-23T09:59:50Z</dcterms:created>
  <dcterms:modified xsi:type="dcterms:W3CDTF">2024-11-12T13:13:22Z</dcterms:modified>
</cp:coreProperties>
</file>